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75" windowHeight="8700" activeTab="0"/>
  </bookViews>
  <sheets>
    <sheet name="Prehled projektu" sheetId="1" r:id="rId1"/>
    <sheet name="List2" sheetId="2" r:id="rId2"/>
    <sheet name="List3" sheetId="3" r:id="rId3"/>
  </sheets>
  <definedNames>
    <definedName name="_xlnm.Print_Area" localSheetId="0">'Prehled projektu'!$A$1:$Q$70</definedName>
  </definedNames>
  <calcPr fullCalcOnLoad="1"/>
</workbook>
</file>

<file path=xl/sharedStrings.xml><?xml version="1.0" encoding="utf-8"?>
<sst xmlns="http://schemas.openxmlformats.org/spreadsheetml/2006/main" count="344" uniqueCount="153">
  <si>
    <t>LK - FPO</t>
  </si>
  <si>
    <t>Projekty financované převážně z fondů EU</t>
  </si>
  <si>
    <t>Projekty financované ze státního nebo krajského rozpočtu</t>
  </si>
  <si>
    <t>Projekty - ostatní financování</t>
  </si>
  <si>
    <t>LK - GF</t>
  </si>
  <si>
    <t>Č.</t>
  </si>
  <si>
    <t>Poznámky:</t>
  </si>
  <si>
    <t>Aktualizace provedena ke dni:</t>
  </si>
  <si>
    <t>CR MMR</t>
  </si>
  <si>
    <t>A</t>
  </si>
  <si>
    <t>B</t>
  </si>
  <si>
    <t>C</t>
  </si>
  <si>
    <t>X</t>
  </si>
  <si>
    <t>CELKEM</t>
  </si>
  <si>
    <t>Celkem projekt</t>
  </si>
  <si>
    <t>Dotace</t>
  </si>
  <si>
    <t>Vlastní zdroje</t>
  </si>
  <si>
    <t>Stavební část</t>
  </si>
  <si>
    <t>kontrola</t>
  </si>
  <si>
    <t>Ostatní náklady</t>
  </si>
  <si>
    <t>Celkem projekty</t>
  </si>
  <si>
    <t>Program</t>
  </si>
  <si>
    <t>Poznámka</t>
  </si>
  <si>
    <t>Stav projektu</t>
  </si>
  <si>
    <t xml:space="preserve">Stav Projektu </t>
  </si>
  <si>
    <t>T. podání</t>
  </si>
  <si>
    <t>T. ukončení</t>
  </si>
  <si>
    <t>Stav</t>
  </si>
  <si>
    <t>Fin. řízení</t>
  </si>
  <si>
    <t>Odborné řízení</t>
  </si>
  <si>
    <t>Admin. řízení</t>
  </si>
  <si>
    <t>Ext. Řízení</t>
  </si>
  <si>
    <t>Stavy projektů:</t>
  </si>
  <si>
    <t>příprava</t>
  </si>
  <si>
    <t>: projekt je ve fázi přípravy záměru a k podání žádosti o dotaci</t>
  </si>
  <si>
    <t>podaný</t>
  </si>
  <si>
    <t>: projekt je ve fázi podané žádosti, kdy je kontrolována formální stránka žádosti v souladu s požadavky dotace</t>
  </si>
  <si>
    <t>administrace</t>
  </si>
  <si>
    <t>: projekt je ve fázi podané žádosti, kdy je kontrolován administrativni soulad a jsou doplňovány další dokumenty</t>
  </si>
  <si>
    <t>zamítnuto</t>
  </si>
  <si>
    <t>: projekt je ve fázi, kdy je nebyl doporučen k financování a bylo zamítnuto jeho financování</t>
  </si>
  <si>
    <t>doporučen</t>
  </si>
  <si>
    <t>: projekt je ve fázi, kdy je doporučen k financování a jsou doplňovány potřebné podklady k uzavření Smlouvy nebo Rozhodnutí o dotaci</t>
  </si>
  <si>
    <t>: projekt je ve fázi, kdy je vydáno Rozhodnutí nebo uzavřena smlouva o poskytnutí dotace (vlastní schválení podpory)</t>
  </si>
  <si>
    <t>realizace</t>
  </si>
  <si>
    <t>: projekt je ve fázi, kdy je po schváleni podpory realizovan</t>
  </si>
  <si>
    <t>ZVA (závěrečné vyhodnocení akce)</t>
  </si>
  <si>
    <t>: projekt je ve fázi,kdy je po realizaci prováděno závěrečné vyhodnocení projektu a projekt je ukončen</t>
  </si>
  <si>
    <t>ukončeno</t>
  </si>
  <si>
    <t>Finanční přehled</t>
  </si>
  <si>
    <t>rozhodnutí /smlouva</t>
  </si>
  <si>
    <t>10/2009</t>
  </si>
  <si>
    <t>11/2009</t>
  </si>
  <si>
    <t>Timulák</t>
  </si>
  <si>
    <t>Válková</t>
  </si>
  <si>
    <t>Solnařová</t>
  </si>
  <si>
    <t>Suchánková</t>
  </si>
  <si>
    <t>Bohata</t>
  </si>
  <si>
    <t>Mottl</t>
  </si>
  <si>
    <t>Lišková</t>
  </si>
  <si>
    <t>Pracovní název projektu</t>
  </si>
  <si>
    <t>CzechPOINT</t>
  </si>
  <si>
    <t>Most Trojzemí</t>
  </si>
  <si>
    <t>IOP</t>
  </si>
  <si>
    <t>2009-03</t>
  </si>
  <si>
    <t>06/2009</t>
  </si>
  <si>
    <t>PD Liberecká ulice</t>
  </si>
  <si>
    <t>2009-02-16</t>
  </si>
  <si>
    <t>Hasiči - nákup čerpadla</t>
  </si>
  <si>
    <t>2009-02-26</t>
  </si>
  <si>
    <t>Hasiči - ochranné prostředky</t>
  </si>
  <si>
    <t>Hasiči - technické prostředky</t>
  </si>
  <si>
    <t>RPS Sídliště pod Tratí</t>
  </si>
  <si>
    <t>2009-03-04</t>
  </si>
  <si>
    <t>04/2010</t>
  </si>
  <si>
    <t>Park na Dolním Náměstí</t>
  </si>
  <si>
    <t>LK - DIA</t>
  </si>
  <si>
    <t>Cyklostezka Děl. Dům - Luční</t>
  </si>
  <si>
    <t>CR SFDI</t>
  </si>
  <si>
    <t>2009-03-10</t>
  </si>
  <si>
    <t>Knihovna - změna software na Clavius</t>
  </si>
  <si>
    <t>CR MK</t>
  </si>
  <si>
    <t>2009-04-30</t>
  </si>
  <si>
    <t>Rek. parku na Dolním náměstí</t>
  </si>
  <si>
    <t xml:space="preserve">MAS Poještědí </t>
  </si>
  <si>
    <t>2009-02-17</t>
  </si>
  <si>
    <t>Navrátil, Grim</t>
  </si>
  <si>
    <t>Vodhánělová</t>
  </si>
  <si>
    <t>Bioodpady - kompostéry</t>
  </si>
  <si>
    <t>Společný život v Trojzemí</t>
  </si>
  <si>
    <t>Stromy v Trojzemí - Alej Žitavská</t>
  </si>
  <si>
    <t>Solar MS a hriste Donin</t>
  </si>
  <si>
    <t>Solar MS Lib a DPS Zit</t>
  </si>
  <si>
    <t>Komunitní plán soc. služeb</t>
  </si>
  <si>
    <t>Zatepleni MS Donin</t>
  </si>
  <si>
    <t>Zatepleni DPS Žitavská</t>
  </si>
  <si>
    <t>Zatepleni MS Liberecká</t>
  </si>
  <si>
    <t>Analýza rizik - Kortan</t>
  </si>
  <si>
    <t>Divadelní podzim 2009</t>
  </si>
  <si>
    <t>ZM - 20.05.2009</t>
  </si>
  <si>
    <t>ZM - 22.04.2009</t>
  </si>
  <si>
    <t>ZM - 25.03.2009</t>
  </si>
  <si>
    <t>ZM -25.02.2009</t>
  </si>
  <si>
    <t>ZM - 25.02.2009</t>
  </si>
  <si>
    <t>Rekonstrukce MŠ Liberecká</t>
  </si>
  <si>
    <t>ZM - 28.01.2009</t>
  </si>
  <si>
    <t>Rek. parku Oldřichov na Hran.</t>
  </si>
  <si>
    <t>Měst. park - rek. p. v ul. Gen. Svobody</t>
  </si>
  <si>
    <t>OPŽP</t>
  </si>
  <si>
    <t>OPLZZ</t>
  </si>
  <si>
    <t>FMP CZ-D</t>
  </si>
  <si>
    <t>OPZP</t>
  </si>
  <si>
    <t>OPPS CZ-D</t>
  </si>
  <si>
    <t>FMP CZ-PL</t>
  </si>
  <si>
    <t>LK GF-26</t>
  </si>
  <si>
    <t>05/2010</t>
  </si>
  <si>
    <t>2009-04</t>
  </si>
  <si>
    <t>Cermanová</t>
  </si>
  <si>
    <t>2009-08</t>
  </si>
  <si>
    <t>Bačkovská</t>
  </si>
  <si>
    <t>10/2010</t>
  </si>
  <si>
    <t>Zimmermanová</t>
  </si>
  <si>
    <t>2009-09</t>
  </si>
  <si>
    <t>2009-06</t>
  </si>
  <si>
    <t>ZM - 23.09.2009</t>
  </si>
  <si>
    <t>09/2010</t>
  </si>
  <si>
    <t>01/2012</t>
  </si>
  <si>
    <t>Grim</t>
  </si>
  <si>
    <t>Tima LBC</t>
  </si>
  <si>
    <t>ZM - 21.09.2009</t>
  </si>
  <si>
    <t>ZM - 25.11.2009</t>
  </si>
  <si>
    <t>06/2010</t>
  </si>
  <si>
    <t>12/2009</t>
  </si>
  <si>
    <t>výsl. neznámý</t>
  </si>
  <si>
    <t>2009-11</t>
  </si>
  <si>
    <t>Neuwirth</t>
  </si>
  <si>
    <t>LK GF</t>
  </si>
  <si>
    <t>01/2010</t>
  </si>
  <si>
    <t>Rekonstrukce mostu "U Nývltů"</t>
  </si>
  <si>
    <t>07/2010</t>
  </si>
  <si>
    <t>Kořenová čístírna Oldřichov</t>
  </si>
  <si>
    <t>03/2010</t>
  </si>
  <si>
    <t>Cyklostezka Děl. Dům - Luční (II)</t>
  </si>
  <si>
    <t>2009-12</t>
  </si>
  <si>
    <t>rozhodnutí</t>
  </si>
  <si>
    <t>ZVA !</t>
  </si>
  <si>
    <t>: projekt je ve fázi,kdy je po realizaci prováděno závěrečné vyhodnocení projektu a konečné přidělení dotace (pozn.: označení symbolem ! Znamená, že ZVA je v přípravě nebo vlastní realizaci)</t>
  </si>
  <si>
    <t>ZVA odesl.</t>
  </si>
  <si>
    <t>2009-03-20</t>
  </si>
  <si>
    <t>projekty celkem</t>
  </si>
  <si>
    <t>projekty v přípravě, podané, administrace</t>
  </si>
  <si>
    <t>projekty zamítnuté</t>
  </si>
  <si>
    <t>projekty v realizaci, ukončené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</si>
</sst>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12" xfId="0" applyFont="1" applyBorder="1" applyAlignment="1">
      <alignment horizontal="left" vertical="top"/>
    </xf>
    <xf numFmtId="4" fontId="0" fillId="0" borderId="12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19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 vertical="center"/>
    </xf>
    <xf numFmtId="0" fontId="2" fillId="0" borderId="19" xfId="0" applyNumberFormat="1" applyFont="1" applyBorder="1" applyAlignment="1">
      <alignment horizontal="left" vertical="center"/>
    </xf>
    <xf numFmtId="4" fontId="2" fillId="0" borderId="17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0" fontId="0" fillId="24" borderId="10" xfId="0" applyNumberFormat="1" applyFont="1" applyFill="1" applyBorder="1" applyAlignment="1">
      <alignment/>
    </xf>
    <xf numFmtId="0" fontId="0" fillId="24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25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2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14" fontId="0" fillId="0" borderId="22" xfId="0" applyNumberFormat="1" applyFont="1" applyFill="1" applyBorder="1" applyAlignment="1">
      <alignment/>
    </xf>
    <xf numFmtId="0" fontId="0" fillId="11" borderId="10" xfId="0" applyNumberFormat="1" applyFont="1" applyFill="1" applyBorder="1" applyAlignment="1">
      <alignment/>
    </xf>
    <xf numFmtId="0" fontId="0" fillId="2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left"/>
    </xf>
    <xf numFmtId="4" fontId="1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/>
    </xf>
    <xf numFmtId="4" fontId="0" fillId="0" borderId="12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0" fillId="0" borderId="15" xfId="0" applyNumberFormat="1" applyFill="1" applyBorder="1" applyAlignment="1">
      <alignment horizontal="left"/>
    </xf>
    <xf numFmtId="0" fontId="0" fillId="0" borderId="10" xfId="0" applyNumberFormat="1" applyBorder="1" applyAlignment="1">
      <alignment horizontal="left"/>
    </xf>
    <xf numFmtId="4" fontId="0" fillId="0" borderId="15" xfId="0" applyNumberFormat="1" applyBorder="1" applyAlignment="1">
      <alignment horizontal="left"/>
    </xf>
    <xf numFmtId="4" fontId="0" fillId="0" borderId="15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0" fontId="0" fillId="0" borderId="12" xfId="0" applyNumberForma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0" fontId="0" fillId="11" borderId="10" xfId="0" applyNumberFormat="1" applyFont="1" applyFill="1" applyBorder="1" applyAlignment="1">
      <alignment horizontal="left" vertical="center"/>
    </xf>
    <xf numFmtId="0" fontId="0" fillId="19" borderId="10" xfId="0" applyNumberFormat="1" applyFont="1" applyFill="1" applyBorder="1" applyAlignment="1">
      <alignment/>
    </xf>
    <xf numFmtId="49" fontId="0" fillId="19" borderId="10" xfId="0" applyNumberFormat="1" applyFont="1" applyFill="1" applyBorder="1" applyAlignment="1">
      <alignment/>
    </xf>
    <xf numFmtId="49" fontId="0" fillId="19" borderId="19" xfId="0" applyNumberFormat="1" applyFont="1" applyFill="1" applyBorder="1" applyAlignment="1">
      <alignment/>
    </xf>
    <xf numFmtId="4" fontId="0" fillId="19" borderId="17" xfId="0" applyNumberFormat="1" applyFont="1" applyFill="1" applyBorder="1" applyAlignment="1">
      <alignment/>
    </xf>
    <xf numFmtId="4" fontId="0" fillId="19" borderId="10" xfId="0" applyNumberFormat="1" applyFont="1" applyFill="1" applyBorder="1" applyAlignment="1">
      <alignment/>
    </xf>
    <xf numFmtId="4" fontId="0" fillId="19" borderId="10" xfId="0" applyNumberFormat="1" applyFill="1" applyBorder="1" applyAlignment="1">
      <alignment horizontal="right"/>
    </xf>
    <xf numFmtId="0" fontId="0" fillId="19" borderId="22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left" vertical="center"/>
    </xf>
    <xf numFmtId="4" fontId="0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19" borderId="10" xfId="0" applyNumberFormat="1" applyFont="1" applyFill="1" applyBorder="1" applyAlignment="1">
      <alignment horizontal="right"/>
    </xf>
    <xf numFmtId="4" fontId="0" fillId="19" borderId="15" xfId="0" applyNumberFormat="1" applyFont="1" applyFill="1" applyBorder="1" applyAlignment="1">
      <alignment horizontal="left"/>
    </xf>
    <xf numFmtId="4" fontId="0" fillId="19" borderId="10" xfId="0" applyNumberFormat="1" applyFont="1" applyFill="1" applyBorder="1" applyAlignment="1">
      <alignment horizontal="left"/>
    </xf>
    <xf numFmtId="0" fontId="0" fillId="19" borderId="10" xfId="0" applyNumberFormat="1" applyFont="1" applyFill="1" applyBorder="1" applyAlignment="1">
      <alignment horizontal="left"/>
    </xf>
    <xf numFmtId="4" fontId="0" fillId="19" borderId="10" xfId="0" applyNumberFormat="1" applyFill="1" applyBorder="1" applyAlignment="1">
      <alignment/>
    </xf>
    <xf numFmtId="4" fontId="0" fillId="19" borderId="10" xfId="0" applyNumberFormat="1" applyFill="1" applyBorder="1" applyAlignment="1">
      <alignment horizontal="left"/>
    </xf>
    <xf numFmtId="0" fontId="0" fillId="27" borderId="0" xfId="0" applyFont="1" applyFill="1" applyBorder="1" applyAlignment="1">
      <alignment/>
    </xf>
    <xf numFmtId="0" fontId="0" fillId="27" borderId="10" xfId="0" applyNumberFormat="1" applyFont="1" applyFill="1" applyBorder="1" applyAlignment="1">
      <alignment/>
    </xf>
    <xf numFmtId="49" fontId="0" fillId="27" borderId="10" xfId="0" applyNumberFormat="1" applyFont="1" applyFill="1" applyBorder="1" applyAlignment="1">
      <alignment/>
    </xf>
    <xf numFmtId="49" fontId="0" fillId="27" borderId="19" xfId="0" applyNumberFormat="1" applyFont="1" applyFill="1" applyBorder="1" applyAlignment="1">
      <alignment/>
    </xf>
    <xf numFmtId="4" fontId="0" fillId="27" borderId="17" xfId="0" applyNumberFormat="1" applyFont="1" applyFill="1" applyBorder="1" applyAlignment="1">
      <alignment/>
    </xf>
    <xf numFmtId="4" fontId="0" fillId="27" borderId="10" xfId="0" applyNumberFormat="1" applyFont="1" applyFill="1" applyBorder="1" applyAlignment="1">
      <alignment/>
    </xf>
    <xf numFmtId="4" fontId="0" fillId="27" borderId="10" xfId="0" applyNumberFormat="1" applyFill="1" applyBorder="1" applyAlignment="1">
      <alignment horizontal="right"/>
    </xf>
    <xf numFmtId="0" fontId="0" fillId="27" borderId="22" xfId="0" applyNumberFormat="1" applyFont="1" applyFill="1" applyBorder="1" applyAlignment="1">
      <alignment/>
    </xf>
    <xf numFmtId="4" fontId="0" fillId="27" borderId="15" xfId="0" applyNumberFormat="1" applyFont="1" applyFill="1" applyBorder="1" applyAlignment="1">
      <alignment horizontal="left"/>
    </xf>
    <xf numFmtId="4" fontId="0" fillId="27" borderId="10" xfId="0" applyNumberFormat="1" applyFont="1" applyFill="1" applyBorder="1" applyAlignment="1">
      <alignment horizontal="left"/>
    </xf>
    <xf numFmtId="4" fontId="0" fillId="27" borderId="10" xfId="0" applyNumberFormat="1" applyFill="1" applyBorder="1" applyAlignment="1">
      <alignment horizontal="left"/>
    </xf>
    <xf numFmtId="4" fontId="0" fillId="27" borderId="10" xfId="0" applyNumberForma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10" xfId="0" applyNumberFormat="1" applyFont="1" applyFill="1" applyBorder="1" applyAlignment="1">
      <alignment horizontal="left" vertical="center"/>
    </xf>
    <xf numFmtId="0" fontId="0" fillId="15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9" fontId="0" fillId="0" borderId="19" xfId="0" applyNumberFormat="1" applyFont="1" applyFill="1" applyBorder="1" applyAlignment="1">
      <alignment vertical="center"/>
    </xf>
    <xf numFmtId="0" fontId="0" fillId="0" borderId="23" xfId="0" applyNumberFormat="1" applyBorder="1" applyAlignment="1">
      <alignment horizontal="center" vertical="center" textRotation="90" wrapText="1"/>
    </xf>
    <xf numFmtId="0" fontId="0" fillId="0" borderId="24" xfId="0" applyNumberFormat="1" applyBorder="1" applyAlignment="1">
      <alignment horizontal="center" vertical="center" textRotation="90" wrapText="1"/>
    </xf>
    <xf numFmtId="0" fontId="0" fillId="0" borderId="12" xfId="0" applyNumberForma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3" xfId="0" applyNumberFormat="1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workbookViewId="0" topLeftCell="A37">
      <selection activeCell="J60" sqref="J60"/>
    </sheetView>
  </sheetViews>
  <sheetFormatPr defaultColWidth="9.140625" defaultRowHeight="12.75"/>
  <cols>
    <col min="1" max="2" width="4.7109375" style="0" customWidth="1"/>
    <col min="3" max="3" width="30.7109375" style="0" customWidth="1"/>
    <col min="4" max="6" width="10.7109375" style="0" customWidth="1"/>
    <col min="7" max="11" width="14.7109375" style="0" customWidth="1"/>
    <col min="12" max="12" width="10.7109375" style="0" customWidth="1"/>
    <col min="13" max="13" width="14.7109375" style="92" customWidth="1"/>
    <col min="14" max="17" width="10.7109375" style="0" customWidth="1"/>
    <col min="18" max="18" width="14.7109375" style="0" customWidth="1"/>
  </cols>
  <sheetData>
    <row r="1" spans="3:7" ht="12.75">
      <c r="C1" s="26" t="s">
        <v>7</v>
      </c>
      <c r="D1" s="27">
        <v>40274</v>
      </c>
      <c r="E1" s="27"/>
      <c r="F1" s="27"/>
      <c r="G1" s="7"/>
    </row>
    <row r="2" spans="1:18" ht="13.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93"/>
      <c r="N2" s="25"/>
      <c r="O2" s="25"/>
      <c r="P2" s="25"/>
      <c r="Q2" s="25"/>
      <c r="R2" s="25"/>
    </row>
    <row r="3" spans="1:18" ht="13.5" thickBot="1">
      <c r="A3" s="183" t="s">
        <v>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  <c r="Q3" s="51"/>
      <c r="R3" s="50"/>
    </row>
    <row r="4" spans="1:18" ht="12.75" customHeight="1">
      <c r="A4" s="22" t="s">
        <v>5</v>
      </c>
      <c r="B4" s="22"/>
      <c r="C4" s="23" t="s">
        <v>60</v>
      </c>
      <c r="D4" s="23" t="s">
        <v>21</v>
      </c>
      <c r="E4" s="23" t="s">
        <v>25</v>
      </c>
      <c r="F4" s="60" t="s">
        <v>26</v>
      </c>
      <c r="G4" s="54" t="s">
        <v>14</v>
      </c>
      <c r="H4" s="28" t="s">
        <v>15</v>
      </c>
      <c r="I4" s="23" t="s">
        <v>16</v>
      </c>
      <c r="J4" s="23" t="s">
        <v>17</v>
      </c>
      <c r="K4" s="23" t="s">
        <v>19</v>
      </c>
      <c r="L4" s="23" t="s">
        <v>27</v>
      </c>
      <c r="M4" s="94" t="s">
        <v>22</v>
      </c>
      <c r="N4" s="52" t="s">
        <v>30</v>
      </c>
      <c r="O4" s="23" t="s">
        <v>28</v>
      </c>
      <c r="P4" s="23" t="s">
        <v>29</v>
      </c>
      <c r="Q4" s="23" t="s">
        <v>31</v>
      </c>
      <c r="R4" s="24" t="s">
        <v>18</v>
      </c>
    </row>
    <row r="5" spans="1:18" ht="12.75" customHeight="1">
      <c r="A5" s="3">
        <v>1</v>
      </c>
      <c r="B5" s="186" t="s">
        <v>1</v>
      </c>
      <c r="C5" s="48" t="s">
        <v>61</v>
      </c>
      <c r="D5" s="48" t="s">
        <v>63</v>
      </c>
      <c r="E5" s="72" t="s">
        <v>64</v>
      </c>
      <c r="F5" s="73" t="s">
        <v>65</v>
      </c>
      <c r="G5" s="33">
        <v>68540</v>
      </c>
      <c r="H5" s="30">
        <v>58259</v>
      </c>
      <c r="I5" s="30">
        <v>10281</v>
      </c>
      <c r="J5" s="30"/>
      <c r="K5" s="30"/>
      <c r="L5" s="108" t="s">
        <v>147</v>
      </c>
      <c r="M5" s="95" t="s">
        <v>103</v>
      </c>
      <c r="N5" s="122" t="s">
        <v>53</v>
      </c>
      <c r="O5" s="111" t="s">
        <v>55</v>
      </c>
      <c r="P5" s="111" t="s">
        <v>86</v>
      </c>
      <c r="Q5" s="123"/>
      <c r="R5" s="34">
        <f aca="true" t="shared" si="0" ref="R5:R24">H5+I5</f>
        <v>68540</v>
      </c>
    </row>
    <row r="6" spans="1:18" ht="12.75" customHeight="1">
      <c r="A6" s="3">
        <v>2</v>
      </c>
      <c r="B6" s="187"/>
      <c r="C6" s="48" t="s">
        <v>140</v>
      </c>
      <c r="D6" s="48" t="s">
        <v>113</v>
      </c>
      <c r="E6" s="72" t="s">
        <v>116</v>
      </c>
      <c r="F6" s="169" t="s">
        <v>74</v>
      </c>
      <c r="G6" s="55">
        <v>812500</v>
      </c>
      <c r="H6" s="33">
        <v>690625</v>
      </c>
      <c r="I6" s="30">
        <v>121875</v>
      </c>
      <c r="J6" s="30"/>
      <c r="K6" s="30"/>
      <c r="L6" s="107" t="s">
        <v>44</v>
      </c>
      <c r="M6" s="106" t="s">
        <v>100</v>
      </c>
      <c r="N6" s="124" t="s">
        <v>53</v>
      </c>
      <c r="O6" s="115" t="s">
        <v>55</v>
      </c>
      <c r="P6" s="115" t="s">
        <v>59</v>
      </c>
      <c r="Q6" s="123" t="s">
        <v>117</v>
      </c>
      <c r="R6" s="34">
        <f>H6+I6</f>
        <v>812500</v>
      </c>
    </row>
    <row r="7" spans="1:18" ht="12.75" customHeight="1">
      <c r="A7" s="3">
        <v>3</v>
      </c>
      <c r="B7" s="187"/>
      <c r="C7" s="48" t="s">
        <v>62</v>
      </c>
      <c r="D7" s="48" t="s">
        <v>112</v>
      </c>
      <c r="E7" s="72" t="s">
        <v>116</v>
      </c>
      <c r="F7" s="73" t="s">
        <v>115</v>
      </c>
      <c r="G7" s="55">
        <v>312500</v>
      </c>
      <c r="H7" s="33">
        <v>265625</v>
      </c>
      <c r="I7" s="30">
        <v>46875</v>
      </c>
      <c r="J7" s="30"/>
      <c r="K7" s="30"/>
      <c r="L7" s="107" t="s">
        <v>44</v>
      </c>
      <c r="M7" s="95" t="s">
        <v>103</v>
      </c>
      <c r="N7" s="125" t="s">
        <v>54</v>
      </c>
      <c r="O7" s="110" t="s">
        <v>55</v>
      </c>
      <c r="P7" s="120" t="s">
        <v>121</v>
      </c>
      <c r="Q7" s="126" t="s">
        <v>121</v>
      </c>
      <c r="R7" s="34">
        <f t="shared" si="0"/>
        <v>312500</v>
      </c>
    </row>
    <row r="8" spans="1:18" ht="12.75" customHeight="1">
      <c r="A8" s="2">
        <v>4</v>
      </c>
      <c r="B8" s="187"/>
      <c r="C8" s="48" t="s">
        <v>91</v>
      </c>
      <c r="D8" s="48" t="s">
        <v>111</v>
      </c>
      <c r="E8" s="72" t="s">
        <v>123</v>
      </c>
      <c r="F8" s="73" t="s">
        <v>115</v>
      </c>
      <c r="G8" s="55">
        <v>1855686</v>
      </c>
      <c r="H8" s="33">
        <v>1534955</v>
      </c>
      <c r="I8" s="32">
        <v>320731</v>
      </c>
      <c r="J8" s="32"/>
      <c r="K8" s="32"/>
      <c r="L8" s="89" t="s">
        <v>144</v>
      </c>
      <c r="M8" s="95" t="s">
        <v>124</v>
      </c>
      <c r="N8" s="125" t="s">
        <v>53</v>
      </c>
      <c r="O8" s="110" t="s">
        <v>55</v>
      </c>
      <c r="P8" s="120" t="s">
        <v>57</v>
      </c>
      <c r="Q8" s="123"/>
      <c r="R8" s="34">
        <f t="shared" si="0"/>
        <v>1855686</v>
      </c>
    </row>
    <row r="9" spans="1:18" ht="12.75" customHeight="1">
      <c r="A9" s="2">
        <v>5</v>
      </c>
      <c r="B9" s="187"/>
      <c r="C9" s="48" t="s">
        <v>92</v>
      </c>
      <c r="D9" s="48" t="s">
        <v>111</v>
      </c>
      <c r="E9" s="72" t="s">
        <v>123</v>
      </c>
      <c r="F9" s="73" t="s">
        <v>115</v>
      </c>
      <c r="G9" s="55">
        <v>1347247</v>
      </c>
      <c r="H9" s="33">
        <v>1079214</v>
      </c>
      <c r="I9" s="32">
        <v>268033</v>
      </c>
      <c r="J9" s="32"/>
      <c r="K9" s="32"/>
      <c r="L9" s="89" t="s">
        <v>144</v>
      </c>
      <c r="M9" s="95" t="s">
        <v>124</v>
      </c>
      <c r="N9" s="125" t="s">
        <v>53</v>
      </c>
      <c r="O9" s="110" t="s">
        <v>55</v>
      </c>
      <c r="P9" s="120" t="s">
        <v>56</v>
      </c>
      <c r="Q9" s="123"/>
      <c r="R9" s="34">
        <f t="shared" si="0"/>
        <v>1347247</v>
      </c>
    </row>
    <row r="10" spans="1:18" ht="12.75" customHeight="1">
      <c r="A10" s="2">
        <v>6</v>
      </c>
      <c r="B10" s="187"/>
      <c r="C10" s="48" t="s">
        <v>94</v>
      </c>
      <c r="D10" s="48" t="s">
        <v>111</v>
      </c>
      <c r="E10" s="72" t="s">
        <v>122</v>
      </c>
      <c r="F10" s="73" t="s">
        <v>125</v>
      </c>
      <c r="G10" s="55">
        <v>936620</v>
      </c>
      <c r="H10" s="33">
        <v>755002</v>
      </c>
      <c r="I10" s="32">
        <v>181618</v>
      </c>
      <c r="J10" s="32"/>
      <c r="K10" s="32"/>
      <c r="L10" s="89" t="s">
        <v>144</v>
      </c>
      <c r="M10" s="95" t="s">
        <v>124</v>
      </c>
      <c r="N10" s="125" t="s">
        <v>53</v>
      </c>
      <c r="O10" s="110" t="s">
        <v>55</v>
      </c>
      <c r="P10" s="120" t="s">
        <v>57</v>
      </c>
      <c r="Q10" s="123"/>
      <c r="R10" s="34">
        <f t="shared" si="0"/>
        <v>936620</v>
      </c>
    </row>
    <row r="11" spans="1:18" ht="12.75" customHeight="1">
      <c r="A11" s="3">
        <v>7</v>
      </c>
      <c r="B11" s="187"/>
      <c r="C11" s="48" t="s">
        <v>96</v>
      </c>
      <c r="D11" s="48" t="s">
        <v>111</v>
      </c>
      <c r="E11" s="72" t="s">
        <v>122</v>
      </c>
      <c r="F11" s="73" t="s">
        <v>125</v>
      </c>
      <c r="G11" s="55">
        <v>1423011</v>
      </c>
      <c r="H11" s="33">
        <v>1280710</v>
      </c>
      <c r="I11" s="30">
        <v>142301</v>
      </c>
      <c r="J11" s="30"/>
      <c r="K11" s="30"/>
      <c r="L11" s="89" t="s">
        <v>144</v>
      </c>
      <c r="M11" s="95" t="s">
        <v>124</v>
      </c>
      <c r="N11" s="125" t="s">
        <v>53</v>
      </c>
      <c r="O11" s="110" t="s">
        <v>55</v>
      </c>
      <c r="P11" s="120" t="s">
        <v>56</v>
      </c>
      <c r="Q11" s="123"/>
      <c r="R11" s="34">
        <f t="shared" si="0"/>
        <v>1423011</v>
      </c>
    </row>
    <row r="12" spans="1:18" ht="12.75" customHeight="1">
      <c r="A12" s="2">
        <v>8</v>
      </c>
      <c r="B12" s="187"/>
      <c r="C12" s="167" t="s">
        <v>95</v>
      </c>
      <c r="D12" s="167" t="s">
        <v>111</v>
      </c>
      <c r="E12" s="168" t="s">
        <v>122</v>
      </c>
      <c r="F12" s="169" t="s">
        <v>125</v>
      </c>
      <c r="G12" s="170">
        <v>1513680</v>
      </c>
      <c r="H12" s="171">
        <v>1362312</v>
      </c>
      <c r="I12" s="172">
        <v>151368</v>
      </c>
      <c r="J12" s="172"/>
      <c r="K12" s="172"/>
      <c r="L12" s="66" t="s">
        <v>35</v>
      </c>
      <c r="M12" s="173" t="s">
        <v>124</v>
      </c>
      <c r="N12" s="174" t="s">
        <v>53</v>
      </c>
      <c r="O12" s="175" t="s">
        <v>55</v>
      </c>
      <c r="P12" s="175" t="s">
        <v>56</v>
      </c>
      <c r="Q12" s="176"/>
      <c r="R12" s="177">
        <f t="shared" si="0"/>
        <v>1513680</v>
      </c>
    </row>
    <row r="13" spans="1:18" ht="12.75" customHeight="1">
      <c r="A13" s="1">
        <v>9</v>
      </c>
      <c r="B13" s="187"/>
      <c r="C13" s="48" t="s">
        <v>89</v>
      </c>
      <c r="D13" s="49" t="s">
        <v>110</v>
      </c>
      <c r="E13" s="76" t="s">
        <v>118</v>
      </c>
      <c r="F13" s="77" t="s">
        <v>120</v>
      </c>
      <c r="G13" s="56">
        <v>429400</v>
      </c>
      <c r="H13" s="35">
        <v>350625</v>
      </c>
      <c r="I13" s="31">
        <v>78775</v>
      </c>
      <c r="J13" s="31"/>
      <c r="K13" s="31"/>
      <c r="L13" s="107" t="s">
        <v>44</v>
      </c>
      <c r="M13" s="95" t="s">
        <v>124</v>
      </c>
      <c r="N13" s="127" t="s">
        <v>54</v>
      </c>
      <c r="O13" s="117" t="s">
        <v>55</v>
      </c>
      <c r="P13" s="116" t="s">
        <v>121</v>
      </c>
      <c r="Q13" s="128" t="s">
        <v>121</v>
      </c>
      <c r="R13" s="34">
        <f t="shared" si="0"/>
        <v>429400</v>
      </c>
    </row>
    <row r="14" spans="1:18" ht="12.75" customHeight="1">
      <c r="A14" s="1">
        <v>10</v>
      </c>
      <c r="B14" s="187"/>
      <c r="C14" s="48" t="s">
        <v>90</v>
      </c>
      <c r="D14" s="49" t="s">
        <v>110</v>
      </c>
      <c r="E14" s="76" t="s">
        <v>118</v>
      </c>
      <c r="F14" s="77" t="s">
        <v>115</v>
      </c>
      <c r="G14" s="56">
        <v>448229</v>
      </c>
      <c r="H14" s="35">
        <v>380994.75</v>
      </c>
      <c r="I14" s="31">
        <v>67234.5</v>
      </c>
      <c r="J14" s="31"/>
      <c r="K14" s="31"/>
      <c r="L14" s="107" t="s">
        <v>44</v>
      </c>
      <c r="M14" s="96" t="s">
        <v>124</v>
      </c>
      <c r="N14" s="127" t="s">
        <v>53</v>
      </c>
      <c r="O14" s="117" t="s">
        <v>55</v>
      </c>
      <c r="P14" s="117" t="s">
        <v>119</v>
      </c>
      <c r="Q14" s="126" t="s">
        <v>117</v>
      </c>
      <c r="R14" s="34">
        <f t="shared" si="0"/>
        <v>448229.25</v>
      </c>
    </row>
    <row r="15" spans="1:18" ht="13.5" customHeight="1">
      <c r="A15" s="2">
        <v>11</v>
      </c>
      <c r="B15" s="187"/>
      <c r="C15" s="134" t="s">
        <v>93</v>
      </c>
      <c r="D15" s="134" t="s">
        <v>109</v>
      </c>
      <c r="E15" s="135" t="s">
        <v>118</v>
      </c>
      <c r="F15" s="136" t="s">
        <v>126</v>
      </c>
      <c r="G15" s="137">
        <v>3242876</v>
      </c>
      <c r="H15" s="138">
        <v>3242876</v>
      </c>
      <c r="I15" s="146">
        <v>0</v>
      </c>
      <c r="J15" s="146"/>
      <c r="K15" s="146"/>
      <c r="L15" s="91" t="s">
        <v>39</v>
      </c>
      <c r="M15" s="140" t="s">
        <v>124</v>
      </c>
      <c r="N15" s="147" t="s">
        <v>53</v>
      </c>
      <c r="O15" s="148" t="s">
        <v>55</v>
      </c>
      <c r="P15" s="148" t="s">
        <v>127</v>
      </c>
      <c r="Q15" s="149" t="s">
        <v>128</v>
      </c>
      <c r="R15" s="150">
        <f t="shared" si="0"/>
        <v>3242876</v>
      </c>
    </row>
    <row r="16" spans="1:18" ht="12.75">
      <c r="A16" s="2">
        <v>12</v>
      </c>
      <c r="B16" s="187"/>
      <c r="C16" s="48" t="s">
        <v>106</v>
      </c>
      <c r="D16" s="48" t="s">
        <v>108</v>
      </c>
      <c r="E16" s="78" t="s">
        <v>143</v>
      </c>
      <c r="F16" s="79"/>
      <c r="G16" s="57">
        <v>1059820</v>
      </c>
      <c r="H16" s="37">
        <v>953838</v>
      </c>
      <c r="I16" s="32">
        <v>105982</v>
      </c>
      <c r="J16" s="32"/>
      <c r="K16" s="32"/>
      <c r="L16" s="166" t="s">
        <v>37</v>
      </c>
      <c r="M16" s="95" t="s">
        <v>129</v>
      </c>
      <c r="N16" s="125" t="s">
        <v>53</v>
      </c>
      <c r="O16" s="110" t="s">
        <v>55</v>
      </c>
      <c r="P16" s="110" t="s">
        <v>57</v>
      </c>
      <c r="Q16" s="126"/>
      <c r="R16" s="34">
        <f t="shared" si="0"/>
        <v>1059820</v>
      </c>
    </row>
    <row r="17" spans="1:18" ht="12.75">
      <c r="A17" s="1">
        <v>13</v>
      </c>
      <c r="B17" s="187"/>
      <c r="C17" s="48" t="s">
        <v>107</v>
      </c>
      <c r="D17" s="48" t="s">
        <v>108</v>
      </c>
      <c r="E17" s="72" t="s">
        <v>143</v>
      </c>
      <c r="F17" s="73"/>
      <c r="G17" s="55">
        <v>3669317</v>
      </c>
      <c r="H17" s="33">
        <v>3302385</v>
      </c>
      <c r="I17" s="32">
        <v>366932</v>
      </c>
      <c r="J17" s="32"/>
      <c r="K17" s="32"/>
      <c r="L17" s="166" t="s">
        <v>37</v>
      </c>
      <c r="M17" s="95" t="s">
        <v>130</v>
      </c>
      <c r="N17" s="125" t="s">
        <v>53</v>
      </c>
      <c r="O17" s="110" t="s">
        <v>55</v>
      </c>
      <c r="P17" s="110" t="s">
        <v>56</v>
      </c>
      <c r="Q17" s="126"/>
      <c r="R17" s="34">
        <f t="shared" si="0"/>
        <v>3669317</v>
      </c>
    </row>
    <row r="18" spans="1:18" ht="12.75">
      <c r="A18" s="2">
        <v>14</v>
      </c>
      <c r="B18" s="187"/>
      <c r="C18" s="49"/>
      <c r="D18" s="49"/>
      <c r="E18" s="78"/>
      <c r="F18" s="79"/>
      <c r="G18" s="57"/>
      <c r="H18" s="37"/>
      <c r="I18" s="31"/>
      <c r="J18" s="31"/>
      <c r="K18" s="31"/>
      <c r="L18" s="49"/>
      <c r="M18" s="95"/>
      <c r="N18" s="127"/>
      <c r="O18" s="117"/>
      <c r="P18" s="36"/>
      <c r="Q18" s="123"/>
      <c r="R18" s="34">
        <f t="shared" si="0"/>
        <v>0</v>
      </c>
    </row>
    <row r="19" spans="1:18" ht="12.75">
      <c r="A19" s="2">
        <v>15</v>
      </c>
      <c r="B19" s="187"/>
      <c r="C19" s="80"/>
      <c r="D19" s="80"/>
      <c r="E19" s="81"/>
      <c r="F19" s="82"/>
      <c r="G19" s="58"/>
      <c r="H19" s="38"/>
      <c r="I19" s="29"/>
      <c r="J19" s="29"/>
      <c r="K19" s="29"/>
      <c r="L19" s="80"/>
      <c r="M19" s="97"/>
      <c r="N19" s="129"/>
      <c r="O19" s="130"/>
      <c r="P19" s="119"/>
      <c r="Q19" s="131"/>
      <c r="R19" s="34">
        <f t="shared" si="0"/>
        <v>0</v>
      </c>
    </row>
    <row r="20" spans="1:18" ht="12.75">
      <c r="A20" s="3">
        <v>16</v>
      </c>
      <c r="B20" s="187"/>
      <c r="C20" s="48"/>
      <c r="D20" s="48"/>
      <c r="E20" s="72"/>
      <c r="F20" s="73"/>
      <c r="G20" s="55"/>
      <c r="H20" s="33"/>
      <c r="I20" s="30"/>
      <c r="J20" s="30"/>
      <c r="K20" s="30"/>
      <c r="L20" s="83"/>
      <c r="M20" s="98"/>
      <c r="N20" s="124"/>
      <c r="O20" s="115"/>
      <c r="P20" s="111"/>
      <c r="Q20" s="123"/>
      <c r="R20" s="34">
        <f t="shared" si="0"/>
        <v>0</v>
      </c>
    </row>
    <row r="21" spans="1:18" ht="12.75">
      <c r="A21" s="3">
        <v>17</v>
      </c>
      <c r="B21" s="187"/>
      <c r="C21" s="48"/>
      <c r="D21" s="48"/>
      <c r="E21" s="72"/>
      <c r="F21" s="73"/>
      <c r="G21" s="55"/>
      <c r="H21" s="33"/>
      <c r="I21" s="30"/>
      <c r="J21" s="30"/>
      <c r="K21" s="30"/>
      <c r="L21" s="49"/>
      <c r="M21" s="96"/>
      <c r="N21" s="124"/>
      <c r="O21" s="115"/>
      <c r="P21" s="111"/>
      <c r="Q21" s="123"/>
      <c r="R21" s="34">
        <f t="shared" si="0"/>
        <v>0</v>
      </c>
    </row>
    <row r="22" spans="1:18" ht="12.75">
      <c r="A22" s="3">
        <v>18</v>
      </c>
      <c r="B22" s="187"/>
      <c r="C22" s="48"/>
      <c r="D22" s="48"/>
      <c r="E22" s="72"/>
      <c r="F22" s="73"/>
      <c r="G22" s="55"/>
      <c r="H22" s="33"/>
      <c r="I22" s="30"/>
      <c r="J22" s="30"/>
      <c r="K22" s="30"/>
      <c r="L22" s="84"/>
      <c r="M22" s="99"/>
      <c r="N22" s="124"/>
      <c r="O22" s="115"/>
      <c r="P22" s="115"/>
      <c r="Q22" s="123"/>
      <c r="R22" s="34">
        <f t="shared" si="0"/>
        <v>0</v>
      </c>
    </row>
    <row r="23" spans="1:18" ht="12.75">
      <c r="A23" s="3">
        <v>19</v>
      </c>
      <c r="B23" s="187"/>
      <c r="C23" s="85"/>
      <c r="D23" s="48"/>
      <c r="E23" s="72"/>
      <c r="F23" s="73"/>
      <c r="G23" s="55"/>
      <c r="H23" s="33"/>
      <c r="I23" s="32"/>
      <c r="J23" s="32"/>
      <c r="K23" s="32"/>
      <c r="L23" s="48"/>
      <c r="M23" s="95"/>
      <c r="N23" s="125"/>
      <c r="O23" s="110"/>
      <c r="P23" s="120"/>
      <c r="Q23" s="126"/>
      <c r="R23" s="34">
        <f t="shared" si="0"/>
        <v>0</v>
      </c>
    </row>
    <row r="24" spans="1:18" ht="12.75">
      <c r="A24" s="3">
        <v>20</v>
      </c>
      <c r="B24" s="187"/>
      <c r="C24" s="48"/>
      <c r="D24" s="48"/>
      <c r="E24" s="72"/>
      <c r="F24" s="73"/>
      <c r="G24" s="55"/>
      <c r="H24" s="33"/>
      <c r="I24" s="32"/>
      <c r="J24" s="32"/>
      <c r="K24" s="32"/>
      <c r="L24" s="83"/>
      <c r="M24" s="95"/>
      <c r="N24" s="124"/>
      <c r="O24" s="115"/>
      <c r="P24" s="118"/>
      <c r="Q24" s="128"/>
      <c r="R24" s="34">
        <f t="shared" si="0"/>
        <v>0</v>
      </c>
    </row>
    <row r="25" spans="1:18" ht="12.75">
      <c r="A25" s="2" t="s">
        <v>12</v>
      </c>
      <c r="B25" s="188"/>
      <c r="C25" s="39" t="s">
        <v>13</v>
      </c>
      <c r="D25" s="39"/>
      <c r="E25" s="39"/>
      <c r="F25" s="61"/>
      <c r="G25" s="59">
        <f>SUM(G5:G24)</f>
        <v>17119426</v>
      </c>
      <c r="H25" s="47">
        <f aca="true" t="shared" si="1" ref="H25:R25">SUM(H5:H24)</f>
        <v>15257420.75</v>
      </c>
      <c r="I25" s="47">
        <f t="shared" si="1"/>
        <v>1862005.5</v>
      </c>
      <c r="J25" s="47">
        <f t="shared" si="1"/>
        <v>0</v>
      </c>
      <c r="K25" s="47">
        <f t="shared" si="1"/>
        <v>0</v>
      </c>
      <c r="L25" s="47"/>
      <c r="M25" s="100"/>
      <c r="N25" s="132"/>
      <c r="O25" s="121"/>
      <c r="P25" s="121"/>
      <c r="Q25" s="121"/>
      <c r="R25" s="43">
        <f t="shared" si="1"/>
        <v>17119426.25</v>
      </c>
    </row>
    <row r="26" spans="1:18" ht="13.5" thickBot="1">
      <c r="A26" s="10"/>
      <c r="B26" s="11"/>
      <c r="C26" s="12"/>
      <c r="D26" s="13"/>
      <c r="E26" s="13"/>
      <c r="F26" s="13"/>
      <c r="G26" s="14"/>
      <c r="H26" s="14"/>
      <c r="I26" s="15"/>
      <c r="J26" s="15"/>
      <c r="K26" s="15"/>
      <c r="L26" s="16"/>
      <c r="M26" s="16"/>
      <c r="N26" s="16"/>
      <c r="O26" s="16"/>
      <c r="P26" s="16"/>
      <c r="Q26" s="16"/>
      <c r="R26" s="16"/>
    </row>
    <row r="27" spans="1:18" ht="13.5" thickBot="1">
      <c r="A27" s="183" t="s">
        <v>10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50"/>
      <c r="R27" s="50"/>
    </row>
    <row r="28" spans="1:18" ht="12.75">
      <c r="A28" s="22" t="s">
        <v>5</v>
      </c>
      <c r="B28" s="22"/>
      <c r="C28" s="23" t="s">
        <v>60</v>
      </c>
      <c r="D28" s="23" t="s">
        <v>21</v>
      </c>
      <c r="E28" s="23" t="s">
        <v>25</v>
      </c>
      <c r="F28" s="60" t="s">
        <v>26</v>
      </c>
      <c r="G28" s="54" t="s">
        <v>14</v>
      </c>
      <c r="H28" s="28" t="s">
        <v>15</v>
      </c>
      <c r="I28" s="23" t="s">
        <v>16</v>
      </c>
      <c r="J28" s="23" t="s">
        <v>17</v>
      </c>
      <c r="K28" s="23" t="s">
        <v>19</v>
      </c>
      <c r="L28" s="23" t="s">
        <v>23</v>
      </c>
      <c r="M28" s="94" t="s">
        <v>22</v>
      </c>
      <c r="N28" s="52" t="s">
        <v>30</v>
      </c>
      <c r="O28" s="23" t="s">
        <v>28</v>
      </c>
      <c r="P28" s="23" t="s">
        <v>29</v>
      </c>
      <c r="Q28" s="23" t="s">
        <v>31</v>
      </c>
      <c r="R28" s="24" t="s">
        <v>18</v>
      </c>
    </row>
    <row r="29" spans="1:18" ht="12.75">
      <c r="A29" s="3">
        <v>1</v>
      </c>
      <c r="B29" s="180" t="s">
        <v>2</v>
      </c>
      <c r="C29" s="48" t="s">
        <v>66</v>
      </c>
      <c r="D29" s="48" t="s">
        <v>4</v>
      </c>
      <c r="E29" s="72" t="s">
        <v>67</v>
      </c>
      <c r="F29" s="73" t="s">
        <v>51</v>
      </c>
      <c r="G29" s="86">
        <v>75000</v>
      </c>
      <c r="H29" s="33">
        <v>60000</v>
      </c>
      <c r="I29" s="30">
        <v>15000</v>
      </c>
      <c r="J29" s="30"/>
      <c r="K29" s="30"/>
      <c r="L29" s="108" t="s">
        <v>147</v>
      </c>
      <c r="M29" s="95" t="s">
        <v>103</v>
      </c>
      <c r="N29" s="122" t="s">
        <v>54</v>
      </c>
      <c r="O29" s="111" t="s">
        <v>55</v>
      </c>
      <c r="P29" s="120" t="s">
        <v>57</v>
      </c>
      <c r="Q29" s="120"/>
      <c r="R29" s="34">
        <f aca="true" t="shared" si="2" ref="R29:R43">H29+I29</f>
        <v>75000</v>
      </c>
    </row>
    <row r="30" spans="1:18" ht="12.75">
      <c r="A30" s="3">
        <v>2</v>
      </c>
      <c r="B30" s="187"/>
      <c r="C30" s="48" t="s">
        <v>68</v>
      </c>
      <c r="D30" s="48" t="s">
        <v>0</v>
      </c>
      <c r="E30" s="72" t="s">
        <v>69</v>
      </c>
      <c r="F30" s="73" t="s">
        <v>52</v>
      </c>
      <c r="G30" s="86">
        <v>105000</v>
      </c>
      <c r="H30" s="33">
        <v>63000</v>
      </c>
      <c r="I30" s="30">
        <v>42000</v>
      </c>
      <c r="J30" s="30"/>
      <c r="K30" s="32"/>
      <c r="L30" s="108" t="s">
        <v>147</v>
      </c>
      <c r="M30" s="95" t="s">
        <v>101</v>
      </c>
      <c r="N30" s="122" t="s">
        <v>54</v>
      </c>
      <c r="O30" s="111" t="s">
        <v>55</v>
      </c>
      <c r="P30" s="120" t="s">
        <v>58</v>
      </c>
      <c r="Q30" s="120"/>
      <c r="R30" s="34">
        <f t="shared" si="2"/>
        <v>105000</v>
      </c>
    </row>
    <row r="31" spans="1:18" ht="12.75">
      <c r="A31" s="3">
        <v>3</v>
      </c>
      <c r="B31" s="187"/>
      <c r="C31" s="48" t="s">
        <v>70</v>
      </c>
      <c r="D31" s="48" t="s">
        <v>0</v>
      </c>
      <c r="E31" s="72" t="s">
        <v>69</v>
      </c>
      <c r="F31" s="73" t="s">
        <v>52</v>
      </c>
      <c r="G31" s="86">
        <v>84000</v>
      </c>
      <c r="H31" s="33">
        <v>50400</v>
      </c>
      <c r="I31" s="30">
        <v>33600</v>
      </c>
      <c r="J31" s="30"/>
      <c r="K31" s="30"/>
      <c r="L31" s="108" t="s">
        <v>147</v>
      </c>
      <c r="M31" s="95" t="s">
        <v>101</v>
      </c>
      <c r="N31" s="122" t="s">
        <v>54</v>
      </c>
      <c r="O31" s="111" t="s">
        <v>55</v>
      </c>
      <c r="P31" s="111" t="s">
        <v>58</v>
      </c>
      <c r="Q31" s="120"/>
      <c r="R31" s="34">
        <f t="shared" si="2"/>
        <v>84000</v>
      </c>
    </row>
    <row r="32" spans="1:18" ht="12.75">
      <c r="A32" s="3">
        <v>4</v>
      </c>
      <c r="B32" s="187"/>
      <c r="C32" s="48" t="s">
        <v>71</v>
      </c>
      <c r="D32" s="48" t="s">
        <v>0</v>
      </c>
      <c r="E32" s="72" t="s">
        <v>69</v>
      </c>
      <c r="F32" s="73" t="s">
        <v>52</v>
      </c>
      <c r="G32" s="86">
        <v>122000</v>
      </c>
      <c r="H32" s="33">
        <v>73200</v>
      </c>
      <c r="I32" s="30">
        <v>48800</v>
      </c>
      <c r="J32" s="30"/>
      <c r="K32" s="30"/>
      <c r="L32" s="108" t="s">
        <v>147</v>
      </c>
      <c r="M32" s="95" t="s">
        <v>101</v>
      </c>
      <c r="N32" s="122" t="s">
        <v>54</v>
      </c>
      <c r="O32" s="111" t="s">
        <v>55</v>
      </c>
      <c r="P32" s="111" t="s">
        <v>58</v>
      </c>
      <c r="Q32" s="120"/>
      <c r="R32" s="34">
        <f t="shared" si="2"/>
        <v>122000</v>
      </c>
    </row>
    <row r="33" spans="1:18" ht="12.75">
      <c r="A33" s="3">
        <v>5</v>
      </c>
      <c r="B33" s="187"/>
      <c r="C33" s="48" t="s">
        <v>72</v>
      </c>
      <c r="D33" s="49" t="s">
        <v>8</v>
      </c>
      <c r="E33" s="76" t="s">
        <v>73</v>
      </c>
      <c r="F33" s="179" t="s">
        <v>74</v>
      </c>
      <c r="G33" s="87">
        <v>8014000</v>
      </c>
      <c r="H33" s="35">
        <v>3754000</v>
      </c>
      <c r="I33" s="31">
        <v>4260000</v>
      </c>
      <c r="J33" s="31">
        <v>7514000</v>
      </c>
      <c r="K33" s="31">
        <v>500000</v>
      </c>
      <c r="L33" s="133" t="s">
        <v>44</v>
      </c>
      <c r="M33" s="95" t="s">
        <v>103</v>
      </c>
      <c r="N33" s="141" t="s">
        <v>53</v>
      </c>
      <c r="O33" s="36" t="s">
        <v>55</v>
      </c>
      <c r="P33" s="36" t="s">
        <v>56</v>
      </c>
      <c r="Q33" s="120"/>
      <c r="R33" s="34">
        <f t="shared" si="2"/>
        <v>8014000</v>
      </c>
    </row>
    <row r="34" spans="1:18" ht="12.75">
      <c r="A34" s="3">
        <v>6</v>
      </c>
      <c r="B34" s="187"/>
      <c r="C34" s="109" t="s">
        <v>75</v>
      </c>
      <c r="D34" s="49" t="s">
        <v>76</v>
      </c>
      <c r="E34" s="76" t="s">
        <v>73</v>
      </c>
      <c r="F34" s="77" t="s">
        <v>131</v>
      </c>
      <c r="G34" s="87">
        <v>1758298</v>
      </c>
      <c r="H34" s="35">
        <v>1000000</v>
      </c>
      <c r="I34" s="31">
        <v>758298</v>
      </c>
      <c r="J34" s="31">
        <v>1508398</v>
      </c>
      <c r="K34" s="31">
        <v>249900</v>
      </c>
      <c r="L34" s="75" t="s">
        <v>35</v>
      </c>
      <c r="M34" s="95" t="s">
        <v>133</v>
      </c>
      <c r="N34" s="141" t="s">
        <v>54</v>
      </c>
      <c r="O34" s="36" t="s">
        <v>55</v>
      </c>
      <c r="P34" s="36" t="s">
        <v>59</v>
      </c>
      <c r="Q34" s="120"/>
      <c r="R34" s="34">
        <f t="shared" si="2"/>
        <v>1758298</v>
      </c>
    </row>
    <row r="35" spans="1:18" ht="12.75">
      <c r="A35" s="1">
        <v>7</v>
      </c>
      <c r="B35" s="187"/>
      <c r="C35" s="48" t="s">
        <v>77</v>
      </c>
      <c r="D35" s="49" t="s">
        <v>78</v>
      </c>
      <c r="E35" s="76" t="s">
        <v>79</v>
      </c>
      <c r="F35" s="179" t="s">
        <v>132</v>
      </c>
      <c r="G35" s="87">
        <v>4018000</v>
      </c>
      <c r="H35" s="35">
        <v>2820000</v>
      </c>
      <c r="I35" s="31">
        <v>1198000</v>
      </c>
      <c r="J35" s="31">
        <v>4018000</v>
      </c>
      <c r="K35" s="31">
        <v>0</v>
      </c>
      <c r="L35" s="165" t="s">
        <v>145</v>
      </c>
      <c r="M35" s="96" t="s">
        <v>103</v>
      </c>
      <c r="N35" s="141" t="s">
        <v>53</v>
      </c>
      <c r="O35" s="36" t="s">
        <v>55</v>
      </c>
      <c r="P35" s="36" t="s">
        <v>57</v>
      </c>
      <c r="Q35" s="36"/>
      <c r="R35" s="34">
        <f t="shared" si="2"/>
        <v>4018000</v>
      </c>
    </row>
    <row r="36" spans="1:18" ht="12.75">
      <c r="A36" s="1">
        <v>8</v>
      </c>
      <c r="B36" s="187"/>
      <c r="C36" s="48" t="s">
        <v>80</v>
      </c>
      <c r="D36" s="48" t="s">
        <v>81</v>
      </c>
      <c r="E36" s="72" t="s">
        <v>116</v>
      </c>
      <c r="F36" s="73" t="s">
        <v>137</v>
      </c>
      <c r="G36" s="56">
        <v>145656</v>
      </c>
      <c r="H36" s="35">
        <v>100000</v>
      </c>
      <c r="I36" s="31">
        <v>45656</v>
      </c>
      <c r="J36" s="31"/>
      <c r="K36" s="31"/>
      <c r="L36" s="108" t="s">
        <v>147</v>
      </c>
      <c r="M36" s="96" t="s">
        <v>105</v>
      </c>
      <c r="N36" s="122" t="s">
        <v>54</v>
      </c>
      <c r="O36" s="111" t="s">
        <v>55</v>
      </c>
      <c r="P36" s="111" t="s">
        <v>87</v>
      </c>
      <c r="Q36" s="36"/>
      <c r="R36" s="34">
        <f t="shared" si="2"/>
        <v>145656</v>
      </c>
    </row>
    <row r="37" spans="1:18" ht="12.75">
      <c r="A37" s="1">
        <v>9</v>
      </c>
      <c r="B37" s="187"/>
      <c r="C37" s="48" t="s">
        <v>88</v>
      </c>
      <c r="D37" s="48" t="s">
        <v>4</v>
      </c>
      <c r="E37" s="72" t="s">
        <v>82</v>
      </c>
      <c r="F37" s="73" t="s">
        <v>52</v>
      </c>
      <c r="G37" s="56">
        <v>40770</v>
      </c>
      <c r="H37" s="35">
        <v>28539</v>
      </c>
      <c r="I37" s="31">
        <v>12231</v>
      </c>
      <c r="J37" s="31"/>
      <c r="K37" s="31"/>
      <c r="L37" s="108" t="s">
        <v>147</v>
      </c>
      <c r="M37" s="96" t="s">
        <v>99</v>
      </c>
      <c r="N37" s="122" t="s">
        <v>54</v>
      </c>
      <c r="O37" s="111" t="s">
        <v>55</v>
      </c>
      <c r="P37" s="120" t="s">
        <v>119</v>
      </c>
      <c r="Q37" s="36"/>
      <c r="R37" s="34">
        <f t="shared" si="2"/>
        <v>40770</v>
      </c>
    </row>
    <row r="38" spans="1:18" ht="12.75">
      <c r="A38" s="1">
        <v>10</v>
      </c>
      <c r="B38" s="187"/>
      <c r="C38" s="48" t="s">
        <v>97</v>
      </c>
      <c r="D38" s="49" t="s">
        <v>76</v>
      </c>
      <c r="E38" s="76" t="s">
        <v>134</v>
      </c>
      <c r="F38" s="77" t="s">
        <v>141</v>
      </c>
      <c r="G38" s="56">
        <v>175000</v>
      </c>
      <c r="H38" s="35">
        <v>135000</v>
      </c>
      <c r="I38" s="31">
        <v>40000</v>
      </c>
      <c r="J38" s="31"/>
      <c r="K38" s="31"/>
      <c r="L38" s="165" t="s">
        <v>147</v>
      </c>
      <c r="M38" s="96" t="s">
        <v>124</v>
      </c>
      <c r="N38" s="127" t="s">
        <v>54</v>
      </c>
      <c r="O38" s="117" t="s">
        <v>55</v>
      </c>
      <c r="P38" s="117" t="s">
        <v>135</v>
      </c>
      <c r="Q38" s="36"/>
      <c r="R38" s="34">
        <f t="shared" si="2"/>
        <v>175000</v>
      </c>
    </row>
    <row r="39" spans="1:18" ht="12.75">
      <c r="A39" s="3">
        <v>11</v>
      </c>
      <c r="B39" s="187"/>
      <c r="C39" s="134" t="s">
        <v>98</v>
      </c>
      <c r="D39" s="134" t="s">
        <v>136</v>
      </c>
      <c r="E39" s="135" t="s">
        <v>148</v>
      </c>
      <c r="F39" s="136" t="s">
        <v>52</v>
      </c>
      <c r="G39" s="137">
        <v>90000</v>
      </c>
      <c r="H39" s="138">
        <v>40000</v>
      </c>
      <c r="I39" s="139">
        <v>50000</v>
      </c>
      <c r="J39" s="139"/>
      <c r="K39" s="139"/>
      <c r="L39" s="91" t="s">
        <v>39</v>
      </c>
      <c r="M39" s="140"/>
      <c r="N39" s="147" t="s">
        <v>54</v>
      </c>
      <c r="O39" s="148" t="s">
        <v>55</v>
      </c>
      <c r="P39" s="151"/>
      <c r="Q39" s="148"/>
      <c r="R39" s="150">
        <f t="shared" si="2"/>
        <v>90000</v>
      </c>
    </row>
    <row r="40" spans="1:18" ht="12.75">
      <c r="A40" s="3">
        <v>12</v>
      </c>
      <c r="B40" s="187"/>
      <c r="C40" s="109" t="s">
        <v>104</v>
      </c>
      <c r="D40" s="48" t="s">
        <v>76</v>
      </c>
      <c r="E40" s="72" t="s">
        <v>73</v>
      </c>
      <c r="F40" s="73" t="s">
        <v>52</v>
      </c>
      <c r="G40" s="55">
        <v>3000000</v>
      </c>
      <c r="H40" s="33">
        <v>3000000</v>
      </c>
      <c r="I40" s="30">
        <v>0</v>
      </c>
      <c r="J40" s="30"/>
      <c r="K40" s="30"/>
      <c r="L40" s="90" t="s">
        <v>35</v>
      </c>
      <c r="M40" s="95" t="s">
        <v>133</v>
      </c>
      <c r="N40" s="125" t="s">
        <v>53</v>
      </c>
      <c r="O40" s="110" t="s">
        <v>55</v>
      </c>
      <c r="P40" s="110" t="s">
        <v>57</v>
      </c>
      <c r="Q40" s="120"/>
      <c r="R40" s="34">
        <f t="shared" si="2"/>
        <v>3000000</v>
      </c>
    </row>
    <row r="41" spans="1:18" ht="12.75">
      <c r="A41" s="3">
        <v>13</v>
      </c>
      <c r="B41" s="187"/>
      <c r="C41" s="153" t="s">
        <v>142</v>
      </c>
      <c r="D41" s="153" t="s">
        <v>114</v>
      </c>
      <c r="E41" s="154" t="s">
        <v>134</v>
      </c>
      <c r="F41" s="155" t="s">
        <v>137</v>
      </c>
      <c r="G41" s="156">
        <v>3014742</v>
      </c>
      <c r="H41" s="157">
        <v>1000000</v>
      </c>
      <c r="I41" s="158">
        <v>2014742</v>
      </c>
      <c r="J41" s="158"/>
      <c r="K41" s="158"/>
      <c r="L41" s="153" t="s">
        <v>39</v>
      </c>
      <c r="M41" s="159"/>
      <c r="N41" s="160" t="s">
        <v>53</v>
      </c>
      <c r="O41" s="161" t="s">
        <v>55</v>
      </c>
      <c r="P41" s="161" t="s">
        <v>57</v>
      </c>
      <c r="Q41" s="162"/>
      <c r="R41" s="163">
        <f>H41+I41</f>
        <v>3014742</v>
      </c>
    </row>
    <row r="42" spans="1:18" ht="12.75">
      <c r="A42" s="3">
        <v>14</v>
      </c>
      <c r="B42" s="187"/>
      <c r="C42" s="48" t="s">
        <v>138</v>
      </c>
      <c r="D42" s="48" t="s">
        <v>76</v>
      </c>
      <c r="E42" s="72" t="s">
        <v>134</v>
      </c>
      <c r="F42" s="73" t="s">
        <v>139</v>
      </c>
      <c r="G42" s="55">
        <v>2866000</v>
      </c>
      <c r="H42" s="33">
        <v>2000000</v>
      </c>
      <c r="I42" s="30">
        <v>866000</v>
      </c>
      <c r="J42" s="30"/>
      <c r="K42" s="30"/>
      <c r="L42" s="74" t="s">
        <v>35</v>
      </c>
      <c r="M42" s="95" t="s">
        <v>133</v>
      </c>
      <c r="N42" s="125" t="s">
        <v>53</v>
      </c>
      <c r="O42" s="110" t="s">
        <v>55</v>
      </c>
      <c r="P42" s="110" t="s">
        <v>119</v>
      </c>
      <c r="Q42" s="111"/>
      <c r="R42" s="34">
        <f t="shared" si="2"/>
        <v>2866000</v>
      </c>
    </row>
    <row r="43" spans="1:18" ht="12.75">
      <c r="A43" s="3">
        <v>15</v>
      </c>
      <c r="B43" s="187"/>
      <c r="C43" s="48"/>
      <c r="D43" s="48"/>
      <c r="E43" s="76"/>
      <c r="F43" s="77"/>
      <c r="G43" s="55"/>
      <c r="H43" s="33"/>
      <c r="I43" s="30"/>
      <c r="J43" s="30"/>
      <c r="K43" s="30"/>
      <c r="L43" s="49"/>
      <c r="M43" s="98"/>
      <c r="N43" s="127"/>
      <c r="O43" s="117"/>
      <c r="P43" s="117"/>
      <c r="Q43" s="111"/>
      <c r="R43" s="34">
        <f t="shared" si="2"/>
        <v>0</v>
      </c>
    </row>
    <row r="44" spans="1:18" ht="12.75">
      <c r="A44" s="1" t="s">
        <v>12</v>
      </c>
      <c r="B44" s="188"/>
      <c r="C44" s="40" t="s">
        <v>13</v>
      </c>
      <c r="D44" s="40"/>
      <c r="E44" s="40"/>
      <c r="F44" s="63"/>
      <c r="G44" s="62">
        <f>SUM(G29:G43)</f>
        <v>23508466</v>
      </c>
      <c r="H44" s="41">
        <f>SUM(H29:H43)</f>
        <v>14124139</v>
      </c>
      <c r="I44" s="41">
        <f>SUM(I29:I43)</f>
        <v>9384327</v>
      </c>
      <c r="J44" s="41">
        <f>SUM(J29:J43)</f>
        <v>13040398</v>
      </c>
      <c r="K44" s="41">
        <f>SUM(K29:K43)</f>
        <v>749900</v>
      </c>
      <c r="L44" s="42"/>
      <c r="M44" s="101"/>
      <c r="N44" s="53"/>
      <c r="O44" s="42"/>
      <c r="P44" s="42"/>
      <c r="Q44" s="42"/>
      <c r="R44" s="41">
        <f>SUM(R29:R43)</f>
        <v>23508466</v>
      </c>
    </row>
    <row r="45" spans="1:18" ht="13.5" thickBot="1">
      <c r="A45" s="17"/>
      <c r="B45" s="11"/>
      <c r="C45" s="18"/>
      <c r="D45" s="19"/>
      <c r="E45" s="19"/>
      <c r="F45" s="19"/>
      <c r="G45" s="20"/>
      <c r="H45" s="20"/>
      <c r="I45" s="21"/>
      <c r="J45" s="21"/>
      <c r="K45" s="21"/>
      <c r="L45" s="19"/>
      <c r="M45" s="19"/>
      <c r="N45" s="19"/>
      <c r="O45" s="19"/>
      <c r="P45" s="19"/>
      <c r="Q45" s="19"/>
      <c r="R45" s="16"/>
    </row>
    <row r="46" spans="1:18" ht="13.5" thickBot="1">
      <c r="A46" s="183" t="s">
        <v>11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5"/>
      <c r="Q46" s="51"/>
      <c r="R46" s="50"/>
    </row>
    <row r="47" spans="1:18" ht="12.75">
      <c r="A47" s="22" t="s">
        <v>5</v>
      </c>
      <c r="B47" s="22"/>
      <c r="C47" s="23" t="s">
        <v>60</v>
      </c>
      <c r="D47" s="23" t="s">
        <v>21</v>
      </c>
      <c r="E47" s="23" t="s">
        <v>25</v>
      </c>
      <c r="F47" s="60" t="s">
        <v>26</v>
      </c>
      <c r="G47" s="54" t="s">
        <v>14</v>
      </c>
      <c r="H47" s="28" t="s">
        <v>15</v>
      </c>
      <c r="I47" s="23" t="s">
        <v>16</v>
      </c>
      <c r="J47" s="23" t="s">
        <v>17</v>
      </c>
      <c r="K47" s="23" t="s">
        <v>19</v>
      </c>
      <c r="L47" s="23" t="s">
        <v>24</v>
      </c>
      <c r="M47" s="94" t="s">
        <v>22</v>
      </c>
      <c r="N47" s="52" t="s">
        <v>30</v>
      </c>
      <c r="O47" s="23" t="s">
        <v>28</v>
      </c>
      <c r="P47" s="23" t="s">
        <v>29</v>
      </c>
      <c r="Q47" s="23" t="s">
        <v>31</v>
      </c>
      <c r="R47" s="24" t="s">
        <v>18</v>
      </c>
    </row>
    <row r="48" spans="1:18" ht="12.75">
      <c r="A48" s="3">
        <v>1</v>
      </c>
      <c r="B48" s="180" t="s">
        <v>3</v>
      </c>
      <c r="C48" s="48" t="s">
        <v>83</v>
      </c>
      <c r="D48" s="48" t="s">
        <v>84</v>
      </c>
      <c r="E48" s="72" t="s">
        <v>85</v>
      </c>
      <c r="F48" s="73" t="s">
        <v>131</v>
      </c>
      <c r="G48" s="33">
        <v>825000</v>
      </c>
      <c r="H48" s="33">
        <v>742500</v>
      </c>
      <c r="I48" s="30">
        <v>82500</v>
      </c>
      <c r="J48" s="30">
        <v>801000</v>
      </c>
      <c r="K48" s="30">
        <v>24000</v>
      </c>
      <c r="L48" s="107" t="s">
        <v>44</v>
      </c>
      <c r="M48" s="95" t="s">
        <v>102</v>
      </c>
      <c r="N48" s="142" t="s">
        <v>53</v>
      </c>
      <c r="O48" s="114" t="s">
        <v>55</v>
      </c>
      <c r="P48" s="114" t="s">
        <v>59</v>
      </c>
      <c r="Q48" s="37"/>
      <c r="R48" s="34">
        <f>H48+I48</f>
        <v>825000</v>
      </c>
    </row>
    <row r="49" spans="1:18" ht="12.75">
      <c r="A49" s="3">
        <v>2</v>
      </c>
      <c r="B49" s="181"/>
      <c r="C49" s="48"/>
      <c r="D49" s="48"/>
      <c r="E49" s="72"/>
      <c r="F49" s="73"/>
      <c r="G49" s="55"/>
      <c r="H49" s="33"/>
      <c r="I49" s="30"/>
      <c r="J49" s="30"/>
      <c r="K49" s="30"/>
      <c r="L49" s="49"/>
      <c r="M49" s="96"/>
      <c r="N49" s="143"/>
      <c r="O49" s="113"/>
      <c r="P49" s="113"/>
      <c r="Q49" s="35"/>
      <c r="R49" s="34">
        <f>H49+I49</f>
        <v>0</v>
      </c>
    </row>
    <row r="50" spans="1:18" ht="12.75">
      <c r="A50" s="3">
        <v>3</v>
      </c>
      <c r="B50" s="181"/>
      <c r="C50" s="48"/>
      <c r="D50" s="48"/>
      <c r="E50" s="72"/>
      <c r="F50" s="73"/>
      <c r="G50" s="55"/>
      <c r="H50" s="33"/>
      <c r="I50" s="30"/>
      <c r="J50" s="30"/>
      <c r="K50" s="30"/>
      <c r="L50" s="88"/>
      <c r="M50" s="102"/>
      <c r="N50" s="143"/>
      <c r="O50" s="113"/>
      <c r="P50" s="113"/>
      <c r="Q50" s="37"/>
      <c r="R50" s="34">
        <f>H50+I50</f>
        <v>0</v>
      </c>
    </row>
    <row r="51" spans="1:18" ht="12.75">
      <c r="A51" s="3">
        <v>4</v>
      </c>
      <c r="B51" s="181"/>
      <c r="C51" s="48"/>
      <c r="D51" s="48"/>
      <c r="E51" s="72"/>
      <c r="F51" s="73"/>
      <c r="G51" s="55"/>
      <c r="H51" s="33"/>
      <c r="I51" s="30"/>
      <c r="J51" s="30"/>
      <c r="K51" s="30"/>
      <c r="L51" s="83"/>
      <c r="M51" s="98"/>
      <c r="N51" s="143"/>
      <c r="O51" s="113"/>
      <c r="P51" s="113"/>
      <c r="Q51" s="112"/>
      <c r="R51" s="34">
        <f>H51+I51</f>
        <v>0</v>
      </c>
    </row>
    <row r="52" spans="1:18" ht="12.75">
      <c r="A52" s="3">
        <v>5</v>
      </c>
      <c r="B52" s="181"/>
      <c r="C52" s="48"/>
      <c r="D52" s="48"/>
      <c r="E52" s="72"/>
      <c r="F52" s="73"/>
      <c r="G52" s="55"/>
      <c r="H52" s="33"/>
      <c r="I52" s="30"/>
      <c r="J52" s="30"/>
      <c r="K52" s="30"/>
      <c r="L52" s="83"/>
      <c r="M52" s="98"/>
      <c r="N52" s="143"/>
      <c r="O52" s="113"/>
      <c r="P52" s="113"/>
      <c r="Q52" s="112"/>
      <c r="R52" s="34">
        <f>H52+I52</f>
        <v>0</v>
      </c>
    </row>
    <row r="53" spans="1:18" ht="12.75">
      <c r="A53" s="2" t="s">
        <v>12</v>
      </c>
      <c r="B53" s="182"/>
      <c r="C53" s="39" t="s">
        <v>13</v>
      </c>
      <c r="D53" s="39"/>
      <c r="E53" s="39"/>
      <c r="F53" s="61"/>
      <c r="G53" s="64">
        <f>SUM(G48:G52)</f>
        <v>825000</v>
      </c>
      <c r="H53" s="43">
        <f>SUM(H48:H52)</f>
        <v>742500</v>
      </c>
      <c r="I53" s="43">
        <f>SUM(I48:I52)</f>
        <v>82500</v>
      </c>
      <c r="J53" s="43">
        <f>SUM(J48:J52)</f>
        <v>801000</v>
      </c>
      <c r="K53" s="43">
        <f>SUM(K48:K52)</f>
        <v>24000</v>
      </c>
      <c r="L53" s="43"/>
      <c r="M53" s="103"/>
      <c r="N53" s="144"/>
      <c r="O53" s="145"/>
      <c r="P53" s="145"/>
      <c r="Q53" s="145"/>
      <c r="R53" s="43">
        <f>SUM(R48:R52)</f>
        <v>825000</v>
      </c>
    </row>
    <row r="54" spans="1:3" ht="12.75">
      <c r="A54" s="5"/>
      <c r="B54" s="5"/>
      <c r="C54" s="6"/>
    </row>
    <row r="55" spans="1:5" ht="12.75">
      <c r="A55" s="8" t="s">
        <v>6</v>
      </c>
      <c r="C55" s="8"/>
      <c r="E55" s="178"/>
    </row>
    <row r="56" spans="1:3" ht="12.75">
      <c r="A56" s="8"/>
      <c r="C56" s="7" t="s">
        <v>49</v>
      </c>
    </row>
    <row r="57" spans="3:17" ht="12.75">
      <c r="C57" s="7"/>
      <c r="D57" s="7"/>
      <c r="E57" s="7"/>
      <c r="F57" s="7"/>
      <c r="G57" s="45" t="s">
        <v>20</v>
      </c>
      <c r="H57" s="45" t="s">
        <v>15</v>
      </c>
      <c r="I57" s="46" t="s">
        <v>16</v>
      </c>
      <c r="J57" s="9"/>
      <c r="L57" s="7"/>
      <c r="M57" s="104"/>
      <c r="N57" s="7"/>
      <c r="O57" s="7"/>
      <c r="P57" s="7"/>
      <c r="Q57" s="7"/>
    </row>
    <row r="58" spans="1:17" ht="12.75" customHeight="1">
      <c r="A58" s="7"/>
      <c r="B58" s="44"/>
      <c r="C58" s="9"/>
      <c r="D58" s="9"/>
      <c r="E58" s="9"/>
      <c r="F58" s="9"/>
      <c r="G58" s="43">
        <f>G25+G44+G53</f>
        <v>41452892</v>
      </c>
      <c r="H58" s="43">
        <f>H25+H44+H53</f>
        <v>30124059.75</v>
      </c>
      <c r="I58" s="43">
        <f>I25+I44+I53</f>
        <v>11328832.5</v>
      </c>
      <c r="J58" s="9" t="s">
        <v>149</v>
      </c>
      <c r="K58" s="44"/>
      <c r="L58" s="44"/>
      <c r="M58" s="105"/>
      <c r="N58" s="44"/>
      <c r="O58" s="44"/>
      <c r="P58" s="44"/>
      <c r="Q58" s="44"/>
    </row>
    <row r="59" spans="1:17" ht="12.75" customHeight="1">
      <c r="A59" s="7"/>
      <c r="B59" s="44"/>
      <c r="C59" s="9"/>
      <c r="D59" s="65"/>
      <c r="E59" s="66"/>
      <c r="F59" s="166"/>
      <c r="G59" s="43">
        <f>G42+G40+G34+G17+G16+G12</f>
        <v>13867115</v>
      </c>
      <c r="H59" s="43">
        <f>H42+H40+H34+H17+H16+H12</f>
        <v>11618535</v>
      </c>
      <c r="I59" s="43">
        <f>I42+I40+I34+I17+I16+I12</f>
        <v>2248580</v>
      </c>
      <c r="J59" s="9" t="s">
        <v>150</v>
      </c>
      <c r="K59" s="44"/>
      <c r="L59" s="44"/>
      <c r="M59" s="105"/>
      <c r="N59" s="44"/>
      <c r="O59" s="44"/>
      <c r="P59" s="44"/>
      <c r="Q59" s="44"/>
    </row>
    <row r="60" spans="1:17" ht="12.75" customHeight="1">
      <c r="A60" s="7"/>
      <c r="B60" s="44"/>
      <c r="C60" s="9"/>
      <c r="D60" s="68"/>
      <c r="E60" s="67"/>
      <c r="F60" s="164"/>
      <c r="G60" s="43">
        <f>G48+SUM(G29:G33)+SUM(G35:G38)+SUM(G5:G11)+G13+G14</f>
        <v>21238159</v>
      </c>
      <c r="H60" s="43">
        <f>H48+(SUM(H29:H33))+(SUM(H35:H38))+(SUM(H5:H11))+H13+H14</f>
        <v>14222648.75</v>
      </c>
      <c r="I60" s="43">
        <f>I48+(SUM(I29:I33))+(SUM(I35:I38))+(SUM(I5:I11))+I13+I14</f>
        <v>7015510.5</v>
      </c>
      <c r="J60" s="9" t="s">
        <v>152</v>
      </c>
      <c r="K60" s="44"/>
      <c r="L60" s="44"/>
      <c r="M60" s="105"/>
      <c r="N60" s="44"/>
      <c r="O60" s="44"/>
      <c r="P60" s="44"/>
      <c r="Q60" s="44"/>
    </row>
    <row r="61" spans="1:17" ht="12.75" customHeight="1">
      <c r="A61" s="7"/>
      <c r="B61" s="44"/>
      <c r="C61" s="9"/>
      <c r="F61" s="152"/>
      <c r="G61" s="43">
        <f>G41+G39+G15</f>
        <v>6347618</v>
      </c>
      <c r="H61" s="43">
        <f>H41+H39+H15</f>
        <v>4282876</v>
      </c>
      <c r="I61" s="43">
        <f>I41+I39+I15</f>
        <v>2064742</v>
      </c>
      <c r="J61" s="4" t="s">
        <v>151</v>
      </c>
      <c r="K61" s="44"/>
      <c r="L61" s="44"/>
      <c r="M61" s="105"/>
      <c r="N61" s="44"/>
      <c r="O61" s="44"/>
      <c r="P61" s="44"/>
      <c r="Q61" s="44"/>
    </row>
    <row r="62" spans="2:17" ht="13.5" customHeight="1">
      <c r="B62" s="44"/>
      <c r="C62" s="7" t="s">
        <v>32</v>
      </c>
      <c r="D62" s="7"/>
      <c r="E62" s="9"/>
      <c r="F62" s="9"/>
      <c r="G62" s="7"/>
      <c r="H62" s="9"/>
      <c r="J62" s="9"/>
      <c r="K62" s="44"/>
      <c r="L62" s="44"/>
      <c r="M62" s="105"/>
      <c r="N62" s="44"/>
      <c r="O62" s="44"/>
      <c r="P62" s="44"/>
      <c r="Q62" s="44"/>
    </row>
    <row r="63" spans="2:17" ht="13.5" customHeight="1">
      <c r="B63" s="44"/>
      <c r="C63" s="65" t="s">
        <v>33</v>
      </c>
      <c r="D63" s="9" t="s">
        <v>34</v>
      </c>
      <c r="E63" s="9"/>
      <c r="F63" s="9"/>
      <c r="H63" s="9"/>
      <c r="J63" s="9"/>
      <c r="K63" s="44"/>
      <c r="L63" s="44"/>
      <c r="M63" s="105"/>
      <c r="N63" s="44"/>
      <c r="O63" s="44"/>
      <c r="P63" s="44"/>
      <c r="Q63" s="44"/>
    </row>
    <row r="64" spans="2:17" ht="12.75">
      <c r="B64" s="44"/>
      <c r="C64" s="66" t="s">
        <v>35</v>
      </c>
      <c r="D64" s="9" t="s">
        <v>36</v>
      </c>
      <c r="E64" s="9"/>
      <c r="F64" s="9"/>
      <c r="H64" s="9"/>
      <c r="J64" s="4"/>
      <c r="K64" s="44"/>
      <c r="L64" s="44"/>
      <c r="M64" s="105"/>
      <c r="N64" s="44"/>
      <c r="O64" s="44"/>
      <c r="P64" s="44"/>
      <c r="Q64" s="44"/>
    </row>
    <row r="65" spans="2:17" ht="12.75">
      <c r="B65" s="44"/>
      <c r="C65" s="166" t="s">
        <v>37</v>
      </c>
      <c r="D65" s="9" t="s">
        <v>38</v>
      </c>
      <c r="E65" s="9"/>
      <c r="F65" s="9"/>
      <c r="H65" s="9"/>
      <c r="J65" s="4"/>
      <c r="K65" s="44"/>
      <c r="L65" s="44"/>
      <c r="M65" s="105"/>
      <c r="N65" s="44"/>
      <c r="O65" s="44"/>
      <c r="P65" s="44"/>
      <c r="Q65" s="44"/>
    </row>
    <row r="66" spans="2:17" ht="12.75">
      <c r="B66" s="44"/>
      <c r="C66" s="68" t="s">
        <v>41</v>
      </c>
      <c r="D66" s="4" t="s">
        <v>42</v>
      </c>
      <c r="E66" s="4"/>
      <c r="F66" s="4"/>
      <c r="H66" s="4"/>
      <c r="J66" s="4"/>
      <c r="K66" s="44"/>
      <c r="L66" s="44"/>
      <c r="M66" s="105"/>
      <c r="N66" s="44"/>
      <c r="O66" s="44"/>
      <c r="P66" s="44"/>
      <c r="Q66" s="44"/>
    </row>
    <row r="67" spans="2:17" ht="12.75">
      <c r="B67" s="44"/>
      <c r="C67" s="69" t="s">
        <v>50</v>
      </c>
      <c r="D67" s="4" t="s">
        <v>43</v>
      </c>
      <c r="E67" s="4"/>
      <c r="F67" s="4"/>
      <c r="H67" s="4"/>
      <c r="J67" s="44"/>
      <c r="K67" s="44"/>
      <c r="L67" s="44"/>
      <c r="M67" s="105"/>
      <c r="N67" s="44"/>
      <c r="O67" s="44"/>
      <c r="P67" s="44"/>
      <c r="Q67" s="44"/>
    </row>
    <row r="68" spans="2:17" ht="12.75">
      <c r="B68" s="44"/>
      <c r="C68" s="70" t="s">
        <v>44</v>
      </c>
      <c r="D68" s="4" t="s">
        <v>45</v>
      </c>
      <c r="E68" s="4"/>
      <c r="F68" s="4"/>
      <c r="H68" s="4"/>
      <c r="J68" s="44"/>
      <c r="K68" s="44"/>
      <c r="L68" s="44"/>
      <c r="M68" s="105"/>
      <c r="N68" s="44"/>
      <c r="O68" s="44"/>
      <c r="P68" s="44"/>
      <c r="Q68" s="44"/>
    </row>
    <row r="69" spans="3:6" ht="12.75">
      <c r="C69" s="71" t="s">
        <v>46</v>
      </c>
      <c r="D69" s="4" t="s">
        <v>146</v>
      </c>
      <c r="E69" s="4"/>
      <c r="F69" s="4"/>
    </row>
    <row r="70" spans="3:4" ht="12.75">
      <c r="C70" s="71" t="s">
        <v>48</v>
      </c>
      <c r="D70" s="4" t="s">
        <v>47</v>
      </c>
    </row>
    <row r="71" spans="3:8" ht="12.75">
      <c r="C71" s="152" t="s">
        <v>39</v>
      </c>
      <c r="D71" s="4" t="s">
        <v>40</v>
      </c>
      <c r="E71" s="9"/>
      <c r="F71" s="9"/>
      <c r="H71" s="9"/>
    </row>
  </sheetData>
  <sheetProtection/>
  <mergeCells count="6">
    <mergeCell ref="B48:B53"/>
    <mergeCell ref="A3:P3"/>
    <mergeCell ref="A27:P27"/>
    <mergeCell ref="A46:P46"/>
    <mergeCell ref="B5:B25"/>
    <mergeCell ref="B29:B4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1" r:id="rId1"/>
  <headerFooter alignWithMargins="0">
    <oddHeader>&amp;C&amp;"Arial,Tučné"&amp;14Projekty podané v roce 2009</oddHeader>
  </headerFooter>
  <colBreaks count="1" manualBreakCount="1">
    <brk id="17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Poupova</dc:creator>
  <cp:keywords/>
  <dc:description/>
  <cp:lastModifiedBy>valkova</cp:lastModifiedBy>
  <cp:lastPrinted>2010-04-15T08:16:51Z</cp:lastPrinted>
  <dcterms:created xsi:type="dcterms:W3CDTF">2007-02-08T11:02:16Z</dcterms:created>
  <dcterms:modified xsi:type="dcterms:W3CDTF">2010-04-15T08:37:08Z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